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15" windowWidth="13320" windowHeight="13065" activeTab="0"/>
  </bookViews>
  <sheets>
    <sheet name="sheet1" sheetId="1" r:id="rId1"/>
  </sheets>
  <definedNames>
    <definedName name="_xlnm.Print_Area" localSheetId="0">'sheet1'!$A$1:$K$68</definedName>
  </definedNames>
  <calcPr fullCalcOnLoad="1"/>
</workbook>
</file>

<file path=xl/sharedStrings.xml><?xml version="1.0" encoding="utf-8"?>
<sst xmlns="http://schemas.openxmlformats.org/spreadsheetml/2006/main" count="88" uniqueCount="68">
  <si>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</si>
  <si>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</si>
  <si>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</si>
  <si>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</si>
  <si>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</si>
  <si>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</si>
  <si>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</si>
  <si>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</si>
  <si>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</si>
  <si>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</si>
  <si>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</si>
  <si>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</si>
  <si>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</si>
  <si>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</si>
  <si>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</si>
  <si>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</si>
  <si>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</si>
  <si>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</si>
  <si>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</si>
  <si>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</si>
  <si>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</si>
  <si>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</si>
  <si>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</si>
  <si>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</si>
  <si>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</si>
  <si>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</si>
  <si>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</si>
  <si>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</si>
  <si>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</si>
  <si>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</si>
  <si>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</si>
  <si>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</si>
  <si>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</si>
  <si>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</si>
  <si>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Rate*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</si>
  <si>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</si>
  <si>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</si>
  <si>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</si>
  <si>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</si>
  <si>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</si>
  <si>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</si>
  <si>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</si>
  <si>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</si>
  <si>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</si>
  <si>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</si>
  <si>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</si>
  <si>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</si>
  <si>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</si>
  <si>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</si>
  <si>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</si>
  <si>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</si>
  <si>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</si>
  <si>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Conservation Commission - 171</t>
  </si>
  <si>
    <t>Board Administrator</t>
  </si>
  <si>
    <t xml:space="preserve">Special Revenue </t>
  </si>
  <si>
    <t>Conservation Fund - Interest</t>
  </si>
  <si>
    <t xml:space="preserve">Trust </t>
  </si>
  <si>
    <t>Wetlands Protection Fund fees</t>
  </si>
  <si>
    <t>Brandy Brow</t>
  </si>
  <si>
    <t>Revolving Fund (C 44 S 53E1/2) Local Fees</t>
  </si>
  <si>
    <t>Longevity @ 3%</t>
  </si>
  <si>
    <t>FY 2022</t>
  </si>
  <si>
    <t>FY 2023</t>
  </si>
  <si>
    <t>FY 2024</t>
  </si>
  <si>
    <t>FY 2025 Budget Request Worksheet</t>
  </si>
  <si>
    <t>FY 2025</t>
  </si>
  <si>
    <t>Due by December 15, 2023</t>
  </si>
  <si>
    <t>* 4.8% Scale Adjustment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</si>
</sst>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37" fontId="1" fillId="0" borderId="23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37" fontId="1" fillId="0" borderId="25" xfId="0" applyNumberFormat="1" applyFont="1" applyBorder="1" applyAlignment="1">
      <alignment vertical="center"/>
    </xf>
    <xf numFmtId="37" fontId="1" fillId="0" borderId="26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166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6" fontId="1" fillId="0" borderId="25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6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30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66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37" fontId="1" fillId="0" borderId="38" xfId="0" applyNumberFormat="1" applyFont="1" applyBorder="1" applyAlignment="1">
      <alignment vertical="center"/>
    </xf>
    <xf numFmtId="37" fontId="1" fillId="0" borderId="39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1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37" fontId="1" fillId="0" borderId="41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4" fontId="1" fillId="0" borderId="25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43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4" xfId="0" applyFont="1" applyBorder="1" applyAlignment="1">
      <alignment/>
    </xf>
    <xf numFmtId="39" fontId="1" fillId="0" borderId="31" xfId="0" applyNumberFormat="1" applyFont="1" applyBorder="1" applyAlignment="1">
      <alignment/>
    </xf>
    <xf numFmtId="39" fontId="1" fillId="0" borderId="36" xfId="0" applyNumberFormat="1" applyFont="1" applyBorder="1" applyAlignment="1">
      <alignment/>
    </xf>
    <xf numFmtId="166" fontId="1" fillId="0" borderId="30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66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37" fontId="1" fillId="0" borderId="48" xfId="0" applyNumberFormat="1" applyFont="1" applyBorder="1" applyAlignment="1">
      <alignment vertical="center"/>
    </xf>
    <xf numFmtId="37" fontId="1" fillId="0" borderId="49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50" xfId="0" applyFont="1" applyBorder="1" applyAlignment="1">
      <alignment/>
    </xf>
    <xf numFmtId="39" fontId="1" fillId="0" borderId="46" xfId="0" applyNumberFormat="1" applyFont="1" applyBorder="1" applyAlignment="1">
      <alignment/>
    </xf>
    <xf numFmtId="39" fontId="2" fillId="0" borderId="48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7" fontId="1" fillId="0" borderId="42" xfId="0" applyNumberFormat="1" applyFont="1" applyBorder="1" applyAlignment="1">
      <alignment horizontal="center"/>
    </xf>
    <xf numFmtId="39" fontId="2" fillId="0" borderId="42" xfId="0" applyNumberFormat="1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1" fillId="0" borderId="4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14" xfId="0" applyNumberFormat="1" applyFont="1" applyBorder="1" applyAlignment="1">
      <alignment vertical="center"/>
    </xf>
    <xf numFmtId="39" fontId="2" fillId="0" borderId="48" xfId="0" applyNumberFormat="1" applyFont="1" applyBorder="1" applyAlignment="1">
      <alignment vertical="center"/>
    </xf>
    <xf numFmtId="39" fontId="2" fillId="0" borderId="17" xfId="0" applyNumberFormat="1" applyFont="1" applyBorder="1" applyAlignment="1">
      <alignment vertical="center"/>
    </xf>
    <xf numFmtId="39" fontId="2" fillId="0" borderId="39" xfId="0" applyNumberFormat="1" applyFont="1" applyBorder="1" applyAlignment="1">
      <alignment vertical="center"/>
    </xf>
    <xf numFmtId="39" fontId="2" fillId="0" borderId="5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22">
      <selection activeCell="K55" sqref="K55"/>
    </sheetView>
  </sheetViews>
  <sheetFormatPr defaultColWidth="9.140625" defaultRowHeight="12.75"/>
  <cols>
    <col min="1" max="1" width="34.7109375" style="5" customWidth="1"/>
    <col min="2" max="2" width="10.140625" style="5" bestFit="1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30" bestFit="1" customWidth="1"/>
    <col min="7" max="7" width="6.28125" style="5" bestFit="1" customWidth="1"/>
    <col min="8" max="8" width="8.7109375" style="31" bestFit="1" customWidth="1"/>
    <col min="9" max="9" width="9.00390625" style="31" bestFit="1" customWidth="1"/>
    <col min="10" max="10" width="9.7109375" style="31" bestFit="1" customWidth="1"/>
    <col min="11" max="11" width="10.7109375" style="50" bestFit="1" customWidth="1"/>
    <col min="12" max="16384" width="9.140625" style="5" customWidth="1"/>
  </cols>
  <sheetData>
    <row r="1" spans="1:11" ht="15.75">
      <c r="A1" s="99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75">
      <c r="A2" s="99" t="s">
        <v>64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14" t="s">
        <v>66</v>
      </c>
    </row>
    <row r="4" spans="1:11" ht="15" customHeight="1">
      <c r="A4" s="91" t="s">
        <v>52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06" customFormat="1" ht="15.75">
      <c r="A6" s="100" t="s">
        <v>41</v>
      </c>
      <c r="B6" s="101"/>
      <c r="C6" s="101"/>
      <c r="D6" s="101"/>
      <c r="E6" s="101"/>
      <c r="F6" s="102"/>
      <c r="G6" s="101"/>
      <c r="H6" s="103"/>
      <c r="I6" s="104"/>
      <c r="J6" s="103"/>
      <c r="K6" s="105"/>
    </row>
    <row r="7" spans="3:11" ht="12.75">
      <c r="C7" s="7"/>
      <c r="D7" s="7"/>
      <c r="E7" s="7"/>
      <c r="F7" s="8"/>
      <c r="G7" s="7"/>
      <c r="H7" s="9" t="s">
        <v>61</v>
      </c>
      <c r="I7" s="9" t="s">
        <v>62</v>
      </c>
      <c r="J7" s="10" t="s">
        <v>63</v>
      </c>
      <c r="K7" s="10" t="s">
        <v>65</v>
      </c>
    </row>
    <row r="8" spans="1:11" ht="13.5" thickBot="1">
      <c r="A8" s="118" t="s">
        <v>42</v>
      </c>
      <c r="B8" s="119"/>
      <c r="C8" s="119"/>
      <c r="D8" s="120"/>
      <c r="E8" s="121" t="s">
        <v>39</v>
      </c>
      <c r="F8" s="121"/>
      <c r="G8" s="120"/>
      <c r="H8" s="122" t="s">
        <v>1</v>
      </c>
      <c r="I8" s="122" t="s">
        <v>1</v>
      </c>
      <c r="J8" s="122" t="s">
        <v>36</v>
      </c>
      <c r="K8" s="123" t="s">
        <v>36</v>
      </c>
    </row>
    <row r="9" spans="1:11" ht="12.75">
      <c r="A9" s="115" t="s">
        <v>38</v>
      </c>
      <c r="B9" s="109"/>
      <c r="C9" s="109"/>
      <c r="D9" s="109"/>
      <c r="E9" s="108" t="s">
        <v>40</v>
      </c>
      <c r="F9" s="108"/>
      <c r="G9" s="116"/>
      <c r="H9" s="37"/>
      <c r="I9" s="37"/>
      <c r="J9" s="125"/>
      <c r="K9" s="117"/>
    </row>
    <row r="10" spans="1:11" ht="12.75">
      <c r="A10" s="94" t="s">
        <v>57</v>
      </c>
      <c r="B10" s="66"/>
      <c r="C10" s="66"/>
      <c r="D10" s="66"/>
      <c r="E10" s="97" t="s">
        <v>54</v>
      </c>
      <c r="F10" s="97"/>
      <c r="G10" s="95"/>
      <c r="H10" s="23">
        <v>2380</v>
      </c>
      <c r="I10" s="23">
        <v>1421</v>
      </c>
      <c r="J10" s="126">
        <v>1000</v>
      </c>
      <c r="K10" s="24">
        <v>1000</v>
      </c>
    </row>
    <row r="11" spans="1:11" ht="12.75">
      <c r="A11" s="94" t="s">
        <v>55</v>
      </c>
      <c r="B11" s="66"/>
      <c r="C11" s="66"/>
      <c r="D11" s="66"/>
      <c r="E11" s="97" t="s">
        <v>56</v>
      </c>
      <c r="F11" s="97"/>
      <c r="G11" s="95"/>
      <c r="H11" s="23">
        <v>265.02</v>
      </c>
      <c r="I11" s="23">
        <v>1090.88</v>
      </c>
      <c r="J11" s="126">
        <v>500</v>
      </c>
      <c r="K11" s="24">
        <v>500</v>
      </c>
    </row>
    <row r="12" spans="1:11" ht="12.75">
      <c r="A12" s="94" t="s">
        <v>59</v>
      </c>
      <c r="B12" s="66"/>
      <c r="C12" s="66"/>
      <c r="D12" s="66"/>
      <c r="E12" s="66"/>
      <c r="F12" s="97"/>
      <c r="G12" s="95"/>
      <c r="H12" s="23">
        <v>275</v>
      </c>
      <c r="I12" s="23">
        <v>665</v>
      </c>
      <c r="J12" s="126">
        <v>100</v>
      </c>
      <c r="K12" s="24"/>
    </row>
    <row r="13" spans="1:11" ht="12.75">
      <c r="A13" s="94"/>
      <c r="B13" s="66"/>
      <c r="C13" s="66"/>
      <c r="D13" s="66"/>
      <c r="E13" s="66"/>
      <c r="F13" s="97"/>
      <c r="G13" s="95"/>
      <c r="H13" s="23"/>
      <c r="I13" s="23"/>
      <c r="J13" s="23"/>
      <c r="K13" s="24"/>
    </row>
    <row r="14" spans="1:11" ht="12.75">
      <c r="A14" s="94"/>
      <c r="B14" s="74"/>
      <c r="C14" s="74"/>
      <c r="D14" s="74"/>
      <c r="E14" s="74"/>
      <c r="F14" s="98"/>
      <c r="G14" s="96"/>
      <c r="H14" s="23"/>
      <c r="I14" s="23"/>
      <c r="J14" s="23"/>
      <c r="K14" s="24"/>
    </row>
    <row r="15" spans="1:11" ht="12.75">
      <c r="A15" s="25" t="s">
        <v>37</v>
      </c>
      <c r="B15" s="26"/>
      <c r="C15" s="26"/>
      <c r="D15" s="26"/>
      <c r="E15" s="26"/>
      <c r="F15" s="27"/>
      <c r="G15" s="26"/>
      <c r="H15" s="28">
        <f>SUM(H9:H14)</f>
        <v>2920.02</v>
      </c>
      <c r="I15" s="28">
        <f>SUM(I9:I14)</f>
        <v>3176.88</v>
      </c>
      <c r="J15" s="28">
        <f>SUM(J9:J14)</f>
        <v>1600</v>
      </c>
      <c r="K15" s="29">
        <f>SUM(K9:K14)</f>
        <v>1500</v>
      </c>
    </row>
    <row r="16" spans="1:11" ht="12.75">
      <c r="A16" s="6"/>
      <c r="B16" s="1"/>
      <c r="C16" s="1"/>
      <c r="D16" s="1"/>
      <c r="E16" s="1"/>
      <c r="F16" s="2"/>
      <c r="G16" s="1"/>
      <c r="H16" s="3"/>
      <c r="I16" s="3"/>
      <c r="J16" s="3"/>
      <c r="K16" s="4"/>
    </row>
    <row r="17" spans="1:11" ht="12.75">
      <c r="A17" s="6"/>
      <c r="B17" s="1"/>
      <c r="C17" s="1"/>
      <c r="D17" s="1"/>
      <c r="E17" s="1"/>
      <c r="F17" s="2"/>
      <c r="G17" s="1"/>
      <c r="H17" s="3"/>
      <c r="I17" s="3"/>
      <c r="J17" s="3"/>
      <c r="K17" s="4"/>
    </row>
    <row r="18" spans="1:11" s="106" customFormat="1" ht="19.5" customHeight="1">
      <c r="A18" s="100" t="s">
        <v>2</v>
      </c>
      <c r="B18" s="101"/>
      <c r="C18" s="101"/>
      <c r="D18" s="101"/>
      <c r="E18" s="101"/>
      <c r="F18" s="102"/>
      <c r="G18" s="101"/>
      <c r="H18" s="103"/>
      <c r="I18" s="103"/>
      <c r="J18" s="103"/>
      <c r="K18" s="105"/>
    </row>
    <row r="19" spans="3:11" ht="12.75">
      <c r="C19" s="32"/>
      <c r="D19" s="32"/>
      <c r="E19" s="32" t="s">
        <v>7</v>
      </c>
      <c r="F19" s="33" t="s">
        <v>9</v>
      </c>
      <c r="G19" s="32" t="s">
        <v>12</v>
      </c>
      <c r="H19" s="9" t="s">
        <v>61</v>
      </c>
      <c r="I19" s="9" t="s">
        <v>62</v>
      </c>
      <c r="J19" s="10" t="s">
        <v>63</v>
      </c>
      <c r="K19" s="10" t="s">
        <v>65</v>
      </c>
    </row>
    <row r="20" spans="3:11" ht="12.75">
      <c r="C20" s="34" t="s">
        <v>5</v>
      </c>
      <c r="D20" s="35" t="s">
        <v>6</v>
      </c>
      <c r="E20" s="34" t="s">
        <v>8</v>
      </c>
      <c r="F20" s="36" t="s">
        <v>10</v>
      </c>
      <c r="G20" s="35" t="s">
        <v>34</v>
      </c>
      <c r="H20" s="11" t="s">
        <v>1</v>
      </c>
      <c r="I20" s="11" t="s">
        <v>1</v>
      </c>
      <c r="J20" s="11" t="s">
        <v>0</v>
      </c>
      <c r="K20" s="12" t="s">
        <v>11</v>
      </c>
    </row>
    <row r="21" spans="1:12" ht="12.75">
      <c r="A21" s="13" t="s">
        <v>53</v>
      </c>
      <c r="B21" s="14"/>
      <c r="C21" s="127">
        <v>7</v>
      </c>
      <c r="D21" s="127">
        <v>8</v>
      </c>
      <c r="E21" s="14">
        <v>21.5</v>
      </c>
      <c r="F21" s="15">
        <v>52.2</v>
      </c>
      <c r="G21" s="16">
        <v>59.99</v>
      </c>
      <c r="H21" s="17">
        <v>56245.52</v>
      </c>
      <c r="I21" s="17">
        <v>55184.69</v>
      </c>
      <c r="J21" s="17">
        <v>64262.9</v>
      </c>
      <c r="K21" s="18">
        <f>ROUND(+E21*F21*G21,2)</f>
        <v>67326.78</v>
      </c>
      <c r="L21" s="124"/>
    </row>
    <row r="22" spans="1:12" ht="12.75">
      <c r="A22" s="111"/>
      <c r="B22" s="20" t="s">
        <v>60</v>
      </c>
      <c r="C22" s="20"/>
      <c r="D22" s="20"/>
      <c r="E22" s="20"/>
      <c r="F22" s="21"/>
      <c r="G22" s="22"/>
      <c r="H22" s="23"/>
      <c r="I22" s="23"/>
      <c r="J22" s="23">
        <v>1927.89</v>
      </c>
      <c r="K22" s="24">
        <f>ROUND(K21*0.03,2)</f>
        <v>2019.8</v>
      </c>
      <c r="L22" s="124"/>
    </row>
    <row r="23" spans="1:11" ht="12.75">
      <c r="A23" s="20"/>
      <c r="K23" s="133"/>
    </row>
    <row r="24" spans="1:11" ht="12.75">
      <c r="A24" s="19"/>
      <c r="B24" s="20"/>
      <c r="C24" s="20"/>
      <c r="D24" s="20"/>
      <c r="E24" s="20"/>
      <c r="F24" s="21"/>
      <c r="G24" s="22"/>
      <c r="H24" s="92"/>
      <c r="I24" s="92"/>
      <c r="J24" s="23"/>
      <c r="K24" s="24"/>
    </row>
    <row r="25" spans="1:11" ht="12.75">
      <c r="A25" s="38" t="s">
        <v>26</v>
      </c>
      <c r="B25" s="39"/>
      <c r="C25" s="39"/>
      <c r="D25" s="39"/>
      <c r="E25" s="39"/>
      <c r="F25" s="40"/>
      <c r="G25" s="39"/>
      <c r="H25" s="41">
        <f>SUM(H21:H24)</f>
        <v>56245.52</v>
      </c>
      <c r="I25" s="41">
        <f>SUM(I21:I24)</f>
        <v>55184.69</v>
      </c>
      <c r="J25" s="42">
        <f>SUM(J21:J24)</f>
        <v>66190.79000000001</v>
      </c>
      <c r="K25" s="43">
        <f>SUM(K21:K24)</f>
        <v>69346.58</v>
      </c>
    </row>
    <row r="26" spans="1:11" ht="12.75">
      <c r="A26" s="44" t="s">
        <v>13</v>
      </c>
      <c r="B26" s="45"/>
      <c r="C26" s="45"/>
      <c r="D26" s="45"/>
      <c r="E26" s="45"/>
      <c r="F26" s="46"/>
      <c r="G26" s="45"/>
      <c r="H26" s="47"/>
      <c r="I26" s="47"/>
      <c r="J26" s="48"/>
      <c r="K26" s="49">
        <f>(K25-J25)/J25</f>
        <v>0.04767717683985934</v>
      </c>
    </row>
    <row r="27" ht="12.75">
      <c r="A27" s="93" t="s">
        <v>67</v>
      </c>
    </row>
    <row r="29" spans="1:11" s="106" customFormat="1" ht="18.75" customHeight="1">
      <c r="A29" s="100" t="s">
        <v>3</v>
      </c>
      <c r="B29" s="101"/>
      <c r="C29" s="107"/>
      <c r="D29" s="107"/>
      <c r="E29" s="107"/>
      <c r="F29" s="105"/>
      <c r="G29" s="101"/>
      <c r="H29" s="103"/>
      <c r="I29" s="103"/>
      <c r="J29" s="103"/>
      <c r="K29" s="105"/>
    </row>
    <row r="30" spans="1:11" ht="12.75">
      <c r="A30" s="51"/>
      <c r="B30" s="52"/>
      <c r="C30" s="52"/>
      <c r="D30" s="52"/>
      <c r="E30" s="52"/>
      <c r="F30" s="53"/>
      <c r="G30" s="52"/>
      <c r="H30" s="9" t="s">
        <v>61</v>
      </c>
      <c r="I30" s="9" t="s">
        <v>62</v>
      </c>
      <c r="J30" s="128" t="s">
        <v>63</v>
      </c>
      <c r="K30" s="10" t="s">
        <v>65</v>
      </c>
    </row>
    <row r="31" spans="1:11" ht="12.75">
      <c r="A31" s="54"/>
      <c r="B31" s="55"/>
      <c r="C31" s="55"/>
      <c r="D31" s="55"/>
      <c r="E31" s="55"/>
      <c r="F31" s="56"/>
      <c r="G31" s="55"/>
      <c r="H31" s="11" t="s">
        <v>1</v>
      </c>
      <c r="I31" s="11" t="s">
        <v>1</v>
      </c>
      <c r="J31" s="11" t="s">
        <v>0</v>
      </c>
      <c r="K31" s="12" t="s">
        <v>11</v>
      </c>
    </row>
    <row r="32" spans="1:11" ht="12.75">
      <c r="A32" s="57" t="s">
        <v>48</v>
      </c>
      <c r="B32" s="58">
        <v>5212</v>
      </c>
      <c r="C32" s="59"/>
      <c r="D32" s="60"/>
      <c r="E32" s="60"/>
      <c r="F32" s="61"/>
      <c r="G32" s="62"/>
      <c r="H32" s="17"/>
      <c r="I32" s="17"/>
      <c r="J32" s="63"/>
      <c r="K32" s="129"/>
    </row>
    <row r="33" spans="1:11" ht="12.75">
      <c r="A33" s="57" t="s">
        <v>49</v>
      </c>
      <c r="B33" s="58">
        <v>5214</v>
      </c>
      <c r="C33" s="108"/>
      <c r="D33" s="109"/>
      <c r="E33" s="109"/>
      <c r="F33" s="110"/>
      <c r="G33" s="111"/>
      <c r="H33" s="37"/>
      <c r="I33" s="37"/>
      <c r="J33" s="112"/>
      <c r="K33" s="130"/>
    </row>
    <row r="34" spans="1:11" ht="12.75">
      <c r="A34" s="57" t="s">
        <v>50</v>
      </c>
      <c r="B34" s="58">
        <v>5216</v>
      </c>
      <c r="C34" s="108"/>
      <c r="D34" s="109"/>
      <c r="E34" s="109"/>
      <c r="F34" s="110"/>
      <c r="G34" s="111"/>
      <c r="H34" s="37"/>
      <c r="I34" s="37"/>
      <c r="J34" s="112"/>
      <c r="K34" s="130"/>
    </row>
    <row r="35" spans="1:11" ht="12.75">
      <c r="A35" s="64" t="s">
        <v>25</v>
      </c>
      <c r="B35" s="58">
        <v>5240</v>
      </c>
      <c r="C35" s="65" t="s">
        <v>58</v>
      </c>
      <c r="D35" s="66"/>
      <c r="E35" s="66"/>
      <c r="F35" s="67"/>
      <c r="G35" s="68"/>
      <c r="H35" s="69">
        <v>74.53</v>
      </c>
      <c r="I35" s="69">
        <v>325.2</v>
      </c>
      <c r="J35" s="70">
        <v>100</v>
      </c>
      <c r="K35" s="131">
        <v>200</v>
      </c>
    </row>
    <row r="36" spans="1:11" ht="12.75">
      <c r="A36" s="64" t="s">
        <v>14</v>
      </c>
      <c r="B36" s="58">
        <v>5270</v>
      </c>
      <c r="C36" s="65"/>
      <c r="D36" s="66"/>
      <c r="E36" s="66"/>
      <c r="F36" s="67"/>
      <c r="G36" s="68"/>
      <c r="H36" s="69"/>
      <c r="I36" s="69"/>
      <c r="J36" s="70"/>
      <c r="K36" s="131"/>
    </row>
    <row r="37" spans="1:11" ht="12.75">
      <c r="A37" s="64" t="s">
        <v>27</v>
      </c>
      <c r="B37" s="58">
        <v>5290</v>
      </c>
      <c r="C37" s="65"/>
      <c r="D37" s="66"/>
      <c r="E37" s="66"/>
      <c r="F37" s="67"/>
      <c r="G37" s="68"/>
      <c r="H37" s="69"/>
      <c r="I37" s="69"/>
      <c r="J37" s="70"/>
      <c r="K37" s="131"/>
    </row>
    <row r="38" spans="1:11" ht="12.75">
      <c r="A38" s="64" t="s">
        <v>43</v>
      </c>
      <c r="B38" s="58">
        <v>5300</v>
      </c>
      <c r="C38" s="65"/>
      <c r="D38" s="66"/>
      <c r="E38" s="66"/>
      <c r="F38" s="67"/>
      <c r="G38" s="68"/>
      <c r="H38" s="69">
        <v>1170</v>
      </c>
      <c r="I38" s="69">
        <v>1170</v>
      </c>
      <c r="J38" s="70">
        <v>1400</v>
      </c>
      <c r="K38" s="131">
        <v>1400</v>
      </c>
    </row>
    <row r="39" spans="1:11" ht="12.75">
      <c r="A39" s="64" t="s">
        <v>44</v>
      </c>
      <c r="B39" s="58">
        <v>5302</v>
      </c>
      <c r="C39" s="65"/>
      <c r="D39" s="66"/>
      <c r="E39" s="66"/>
      <c r="F39" s="67"/>
      <c r="G39" s="68"/>
      <c r="H39" s="69">
        <v>705.42</v>
      </c>
      <c r="I39" s="69">
        <v>110</v>
      </c>
      <c r="J39" s="70">
        <v>600</v>
      </c>
      <c r="K39" s="131">
        <v>600</v>
      </c>
    </row>
    <row r="40" spans="1:11" ht="12.75">
      <c r="A40" s="64" t="s">
        <v>47</v>
      </c>
      <c r="B40" s="58">
        <v>5342</v>
      </c>
      <c r="C40" s="65"/>
      <c r="D40" s="66"/>
      <c r="E40" s="66"/>
      <c r="F40" s="67"/>
      <c r="G40" s="68"/>
      <c r="H40" s="69"/>
      <c r="I40" s="69"/>
      <c r="J40" s="70"/>
      <c r="K40" s="131"/>
    </row>
    <row r="41" spans="1:11" ht="12.75">
      <c r="A41" s="64" t="s">
        <v>45</v>
      </c>
      <c r="B41" s="58">
        <v>5344</v>
      </c>
      <c r="C41" s="65"/>
      <c r="D41" s="66"/>
      <c r="E41" s="66"/>
      <c r="F41" s="67"/>
      <c r="G41" s="68"/>
      <c r="H41" s="69"/>
      <c r="I41" s="69"/>
      <c r="J41" s="70"/>
      <c r="K41" s="131"/>
    </row>
    <row r="42" spans="1:11" ht="12.75">
      <c r="A42" s="64" t="s">
        <v>46</v>
      </c>
      <c r="B42" s="58">
        <v>5346</v>
      </c>
      <c r="C42" s="65"/>
      <c r="D42" s="66"/>
      <c r="E42" s="66"/>
      <c r="F42" s="67"/>
      <c r="G42" s="68"/>
      <c r="H42" s="69">
        <v>336</v>
      </c>
      <c r="I42" s="69"/>
      <c r="J42" s="70">
        <v>140</v>
      </c>
      <c r="K42" s="131">
        <v>140</v>
      </c>
    </row>
    <row r="43" spans="1:11" ht="12.75">
      <c r="A43" s="64" t="s">
        <v>51</v>
      </c>
      <c r="B43" s="58">
        <v>5348</v>
      </c>
      <c r="C43" s="65"/>
      <c r="D43" s="66"/>
      <c r="E43" s="66"/>
      <c r="F43" s="67"/>
      <c r="G43" s="68"/>
      <c r="H43" s="69"/>
      <c r="I43" s="69"/>
      <c r="J43" s="70"/>
      <c r="K43" s="131"/>
    </row>
    <row r="44" spans="1:11" ht="12.75">
      <c r="A44" s="64" t="s">
        <v>15</v>
      </c>
      <c r="B44" s="58">
        <v>5380</v>
      </c>
      <c r="C44" s="65"/>
      <c r="D44" s="66"/>
      <c r="E44" s="66"/>
      <c r="F44" s="67"/>
      <c r="G44" s="68"/>
      <c r="H44" s="69"/>
      <c r="I44" s="69"/>
      <c r="J44" s="70"/>
      <c r="K44" s="131"/>
    </row>
    <row r="45" spans="1:11" ht="12.75">
      <c r="A45" s="64" t="s">
        <v>16</v>
      </c>
      <c r="B45" s="58">
        <v>5420</v>
      </c>
      <c r="C45" s="65"/>
      <c r="D45" s="66"/>
      <c r="E45" s="66"/>
      <c r="F45" s="67"/>
      <c r="G45" s="68"/>
      <c r="H45" s="69">
        <v>72.31</v>
      </c>
      <c r="I45" s="69">
        <v>74.71</v>
      </c>
      <c r="J45" s="70">
        <v>40</v>
      </c>
      <c r="K45" s="131">
        <v>40</v>
      </c>
    </row>
    <row r="46" spans="1:11" ht="12.75">
      <c r="A46" s="64" t="s">
        <v>17</v>
      </c>
      <c r="B46" s="58">
        <v>5430</v>
      </c>
      <c r="C46" s="65"/>
      <c r="D46" s="66"/>
      <c r="E46" s="66"/>
      <c r="F46" s="67"/>
      <c r="G46" s="68"/>
      <c r="H46" s="69"/>
      <c r="I46" s="69"/>
      <c r="J46" s="70"/>
      <c r="K46" s="131"/>
    </row>
    <row r="47" spans="1:11" ht="12.75">
      <c r="A47" s="64" t="s">
        <v>18</v>
      </c>
      <c r="B47" s="58">
        <v>5450</v>
      </c>
      <c r="C47" s="65"/>
      <c r="D47" s="66"/>
      <c r="E47" s="66"/>
      <c r="F47" s="67"/>
      <c r="G47" s="68"/>
      <c r="H47" s="69"/>
      <c r="I47" s="69"/>
      <c r="J47" s="70"/>
      <c r="K47" s="131"/>
    </row>
    <row r="48" spans="1:11" ht="12.75">
      <c r="A48" s="64" t="s">
        <v>19</v>
      </c>
      <c r="B48" s="58">
        <v>5460</v>
      </c>
      <c r="C48" s="65"/>
      <c r="D48" s="66"/>
      <c r="E48" s="66"/>
      <c r="F48" s="67"/>
      <c r="G48" s="68"/>
      <c r="H48" s="69"/>
      <c r="I48" s="69"/>
      <c r="J48" s="70"/>
      <c r="K48" s="131"/>
    </row>
    <row r="49" spans="1:11" ht="12.75">
      <c r="A49" s="64" t="s">
        <v>24</v>
      </c>
      <c r="B49" s="58">
        <v>5480</v>
      </c>
      <c r="C49" s="65"/>
      <c r="D49" s="66"/>
      <c r="E49" s="66"/>
      <c r="F49" s="67"/>
      <c r="G49" s="68"/>
      <c r="H49" s="69"/>
      <c r="I49" s="69"/>
      <c r="J49" s="70"/>
      <c r="K49" s="131"/>
    </row>
    <row r="50" spans="1:11" ht="12.75">
      <c r="A50" s="64" t="s">
        <v>33</v>
      </c>
      <c r="B50" s="58">
        <v>5490</v>
      </c>
      <c r="C50" s="65"/>
      <c r="D50" s="66"/>
      <c r="E50" s="66"/>
      <c r="F50" s="67"/>
      <c r="G50" s="68"/>
      <c r="H50" s="69"/>
      <c r="I50" s="69"/>
      <c r="J50" s="70"/>
      <c r="K50" s="131"/>
    </row>
    <row r="51" spans="1:11" ht="12.75">
      <c r="A51" s="64" t="s">
        <v>20</v>
      </c>
      <c r="B51" s="58">
        <v>5510</v>
      </c>
      <c r="C51" s="65"/>
      <c r="D51" s="66"/>
      <c r="E51" s="66"/>
      <c r="F51" s="67"/>
      <c r="G51" s="68"/>
      <c r="H51" s="69">
        <v>38.65</v>
      </c>
      <c r="I51" s="69">
        <v>23.65</v>
      </c>
      <c r="J51" s="70"/>
      <c r="K51" s="131"/>
    </row>
    <row r="52" spans="1:11" ht="12.75">
      <c r="A52" s="64" t="s">
        <v>30</v>
      </c>
      <c r="B52" s="58">
        <v>5580</v>
      </c>
      <c r="C52" s="65"/>
      <c r="D52" s="66"/>
      <c r="E52" s="66"/>
      <c r="F52" s="67"/>
      <c r="G52" s="68"/>
      <c r="H52" s="69"/>
      <c r="I52" s="69"/>
      <c r="J52" s="70"/>
      <c r="K52" s="131"/>
    </row>
    <row r="53" spans="1:11" ht="12.75">
      <c r="A53" s="64" t="s">
        <v>21</v>
      </c>
      <c r="B53" s="58">
        <v>5710</v>
      </c>
      <c r="C53" s="65"/>
      <c r="D53" s="66"/>
      <c r="E53" s="66"/>
      <c r="F53" s="67"/>
      <c r="G53" s="68"/>
      <c r="H53" s="69"/>
      <c r="I53" s="69"/>
      <c r="J53" s="70">
        <v>500</v>
      </c>
      <c r="K53" s="131">
        <v>400</v>
      </c>
    </row>
    <row r="54" spans="1:11" ht="12.75">
      <c r="A54" s="64" t="s">
        <v>22</v>
      </c>
      <c r="B54" s="58">
        <v>5730</v>
      </c>
      <c r="C54" s="65"/>
      <c r="D54" s="66"/>
      <c r="E54" s="66"/>
      <c r="F54" s="67"/>
      <c r="G54" s="68"/>
      <c r="H54" s="69">
        <v>383</v>
      </c>
      <c r="I54" s="69">
        <v>387</v>
      </c>
      <c r="J54" s="70">
        <v>400</v>
      </c>
      <c r="K54" s="131">
        <v>400</v>
      </c>
    </row>
    <row r="55" spans="1:11" ht="12.75">
      <c r="A55" s="64" t="s">
        <v>23</v>
      </c>
      <c r="B55" s="58">
        <v>5740</v>
      </c>
      <c r="C55" s="65"/>
      <c r="D55" s="66"/>
      <c r="E55" s="66"/>
      <c r="F55" s="67"/>
      <c r="G55" s="68"/>
      <c r="H55" s="69"/>
      <c r="I55" s="69"/>
      <c r="J55" s="70"/>
      <c r="K55" s="131"/>
    </row>
    <row r="56" spans="1:11" ht="12.75">
      <c r="A56" s="71" t="s">
        <v>28</v>
      </c>
      <c r="B56" s="72">
        <v>5780</v>
      </c>
      <c r="C56" s="73"/>
      <c r="D56" s="74"/>
      <c r="E56" s="74"/>
      <c r="F56" s="75"/>
      <c r="G56" s="76"/>
      <c r="H56" s="77"/>
      <c r="I56" s="77"/>
      <c r="J56" s="78"/>
      <c r="K56" s="132"/>
    </row>
    <row r="57" spans="1:11" ht="12.75">
      <c r="A57" s="38" t="s">
        <v>3</v>
      </c>
      <c r="B57" s="39"/>
      <c r="C57" s="39"/>
      <c r="D57" s="39"/>
      <c r="E57" s="39"/>
      <c r="F57" s="40"/>
      <c r="G57" s="39"/>
      <c r="H57" s="42">
        <f>SUM(H32:H56)</f>
        <v>2779.91</v>
      </c>
      <c r="I57" s="42">
        <f>SUM(I32:I56)</f>
        <v>2090.5600000000004</v>
      </c>
      <c r="J57" s="42">
        <f>SUM(J32:J56)</f>
        <v>3180</v>
      </c>
      <c r="K57" s="43">
        <f>SUM(K32:K56)</f>
        <v>3180</v>
      </c>
    </row>
    <row r="58" spans="1:11" ht="12.75">
      <c r="A58" s="44" t="s">
        <v>13</v>
      </c>
      <c r="B58" s="45"/>
      <c r="C58" s="45"/>
      <c r="D58" s="45"/>
      <c r="E58" s="45"/>
      <c r="F58" s="46"/>
      <c r="G58" s="45"/>
      <c r="H58" s="113"/>
      <c r="I58" s="47"/>
      <c r="J58" s="48"/>
      <c r="K58" s="49">
        <f>(K57-J57)/J57</f>
        <v>0</v>
      </c>
    </row>
    <row r="60" spans="1:11" s="106" customFormat="1" ht="19.5" customHeight="1">
      <c r="A60" s="100" t="s">
        <v>35</v>
      </c>
      <c r="B60" s="101"/>
      <c r="C60" s="101"/>
      <c r="D60" s="101"/>
      <c r="E60" s="101"/>
      <c r="F60" s="102"/>
      <c r="G60" s="101"/>
      <c r="H60" s="103"/>
      <c r="I60" s="103"/>
      <c r="J60" s="103"/>
      <c r="K60" s="105"/>
    </row>
    <row r="61" spans="1:11" ht="12.75">
      <c r="A61" s="25" t="s">
        <v>35</v>
      </c>
      <c r="B61" s="26">
        <v>5305</v>
      </c>
      <c r="C61" s="79"/>
      <c r="D61" s="79"/>
      <c r="E61" s="79"/>
      <c r="F61" s="80"/>
      <c r="G61" s="79"/>
      <c r="H61" s="28"/>
      <c r="I61" s="28"/>
      <c r="J61" s="81"/>
      <c r="K61" s="29"/>
    </row>
    <row r="64" spans="1:11" s="83" customFormat="1" ht="12.75">
      <c r="A64" s="82" t="s">
        <v>29</v>
      </c>
      <c r="B64" s="39"/>
      <c r="C64" s="39"/>
      <c r="D64" s="39"/>
      <c r="E64" s="39"/>
      <c r="F64" s="40"/>
      <c r="G64" s="39"/>
      <c r="H64" s="41">
        <f>+H61+H57+H25</f>
        <v>59025.42999999999</v>
      </c>
      <c r="I64" s="41">
        <f>+I61+I57+I25</f>
        <v>57275.25</v>
      </c>
      <c r="J64" s="42">
        <f>+J61+J57+J25</f>
        <v>69370.79000000001</v>
      </c>
      <c r="K64" s="43">
        <f>+K61+K57+K25</f>
        <v>72526.58</v>
      </c>
    </row>
    <row r="65" spans="1:11" ht="13.5" thickBot="1">
      <c r="A65" s="84" t="s">
        <v>13</v>
      </c>
      <c r="B65" s="85"/>
      <c r="C65" s="85"/>
      <c r="D65" s="85"/>
      <c r="E65" s="85"/>
      <c r="F65" s="86"/>
      <c r="G65" s="85"/>
      <c r="H65" s="87"/>
      <c r="I65" s="87"/>
      <c r="J65" s="88"/>
      <c r="K65" s="89">
        <f>(K64-J64)/J64</f>
        <v>0.04549162550981462</v>
      </c>
    </row>
    <row r="68" spans="1:11" ht="19.5" customHeight="1">
      <c r="A68" s="5" t="s">
        <v>32</v>
      </c>
      <c r="B68" s="90"/>
      <c r="C68" s="55"/>
      <c r="D68" s="55"/>
      <c r="E68" s="55"/>
      <c r="G68" s="5" t="s">
        <v>31</v>
      </c>
      <c r="I68" s="90"/>
      <c r="J68" s="55"/>
      <c r="K68" s="55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ConComm</cp:lastModifiedBy>
  <cp:lastPrinted>2022-12-28T19:19:16Z</cp:lastPrinted>
  <dcterms:created xsi:type="dcterms:W3CDTF">2004-10-08T13:20:23Z</dcterms:created>
  <dcterms:modified xsi:type="dcterms:W3CDTF">2023-11-27T16:28:44Z</dcterms:modified>
  <cp:category/>
  <cp:version/>
  <cp:contentType/>
  <cp:contentStatus/>
</cp:coreProperties>
</file>